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20" windowHeight="5736" firstSheet="2" activeTab="10"/>
  </bookViews>
  <sheets>
    <sheet name="Лютий" sheetId="17" r:id="rId1"/>
    <sheet name="Березень" sheetId="18" r:id="rId2"/>
    <sheet name="Квітень" sheetId="19" r:id="rId3"/>
    <sheet name="Травень" sheetId="20" r:id="rId4"/>
    <sheet name="Червень" sheetId="21" r:id="rId5"/>
    <sheet name="Липень" sheetId="23" r:id="rId6"/>
    <sheet name="Серпень" sheetId="24" r:id="rId7"/>
    <sheet name="Вересень" sheetId="25" r:id="rId8"/>
    <sheet name="Жовтень" sheetId="26" r:id="rId9"/>
    <sheet name="Листопад" sheetId="27" r:id="rId10"/>
    <sheet name="Грудень" sheetId="28" r:id="rId11"/>
  </sheets>
  <calcPr calcId="162913"/>
</workbook>
</file>

<file path=xl/calcChain.xml><?xml version="1.0" encoding="utf-8"?>
<calcChain xmlns="http://schemas.openxmlformats.org/spreadsheetml/2006/main">
  <c r="E21" i="28" l="1"/>
  <c r="E8" i="28"/>
  <c r="E20" i="28"/>
  <c r="E22" i="28" l="1"/>
  <c r="E21" i="27"/>
  <c r="E22" i="27" s="1"/>
  <c r="E20" i="27"/>
  <c r="E21" i="26"/>
  <c r="E8" i="26"/>
  <c r="E8" i="27"/>
  <c r="E19" i="25" l="1"/>
  <c r="E9" i="25"/>
  <c r="E20" i="25"/>
  <c r="E21" i="24" l="1"/>
  <c r="E7" i="24"/>
  <c r="E18" i="23" l="1"/>
  <c r="E21" i="23" l="1"/>
  <c r="E7" i="23"/>
  <c r="E6" i="21" l="1"/>
  <c r="E22" i="21"/>
  <c r="E7" i="21"/>
  <c r="E19" i="20"/>
  <c r="E7" i="20" l="1"/>
  <c r="E22" i="19" l="1"/>
  <c r="E10" i="19"/>
  <c r="E28" i="18" l="1"/>
  <c r="E29" i="18" s="1"/>
  <c r="E9" i="18" l="1"/>
  <c r="E20" i="18"/>
  <c r="E21" i="18" s="1"/>
  <c r="E19" i="17" l="1"/>
  <c r="E7" i="17"/>
</calcChain>
</file>

<file path=xl/sharedStrings.xml><?xml version="1.0" encoding="utf-8"?>
<sst xmlns="http://schemas.openxmlformats.org/spreadsheetml/2006/main" count="374" uniqueCount="107">
  <si>
    <t xml:space="preserve">КЕКВ 2240 </t>
  </si>
  <si>
    <t>КЕКВ 2210</t>
  </si>
  <si>
    <t>Разом</t>
  </si>
  <si>
    <t>Обслуговування електромереж та електроустановок</t>
  </si>
  <si>
    <t>Послуги по доступу до мережі Інтернет</t>
  </si>
  <si>
    <t>Телекомунікаційні послуги</t>
  </si>
  <si>
    <t xml:space="preserve">Дератизація та дезінсекція </t>
  </si>
  <si>
    <t xml:space="preserve">Тривожна кнопка </t>
  </si>
  <si>
    <t>№ з/п</t>
  </si>
  <si>
    <t>Матеріали</t>
  </si>
  <si>
    <t>Кількість</t>
  </si>
  <si>
    <t>Сума</t>
  </si>
  <si>
    <t>Послуги</t>
  </si>
  <si>
    <t xml:space="preserve">За який період оплачується </t>
  </si>
  <si>
    <t xml:space="preserve">Послуги з формування сертифікату електронного ключа </t>
  </si>
  <si>
    <t>Послуги постачання пакетів оновлень КП "M.E.Doc"</t>
  </si>
  <si>
    <t>лютий</t>
  </si>
  <si>
    <t>20 шт</t>
  </si>
  <si>
    <t>Інформаційно -консультаційні послуги з викор. ПП "Бух.облік для бюдж.установ"</t>
  </si>
  <si>
    <t>Придбані матеріали та отримані послуги за державні кошти у лютому 2023 року:</t>
  </si>
  <si>
    <t>січень-лютий</t>
  </si>
  <si>
    <t xml:space="preserve">грудень-січень </t>
  </si>
  <si>
    <t>Папір ксероксний</t>
  </si>
  <si>
    <t>Дизпаливо для генератору</t>
  </si>
  <si>
    <t>40 л</t>
  </si>
  <si>
    <t>Придбані матеріали та отримані послуги за державні кошти у березні 2023 року:</t>
  </si>
  <si>
    <t>березень</t>
  </si>
  <si>
    <t>Послуги з поточного ремонту та обслуговуванню комп. та орг.техніки</t>
  </si>
  <si>
    <t>1 шт</t>
  </si>
  <si>
    <t>Придбання захищених носіїв особистих ключів</t>
  </si>
  <si>
    <t>Батарейки для облаштування тимчасового пункту обігріву</t>
  </si>
  <si>
    <t>30 шт.</t>
  </si>
  <si>
    <t xml:space="preserve">Послуги з пот.ремонту та технічного  обслуговування локальної мережі </t>
  </si>
  <si>
    <t>Канцтовари</t>
  </si>
  <si>
    <t>Матеріали для ремонту водомереж</t>
  </si>
  <si>
    <t>КЕКВ 3132</t>
  </si>
  <si>
    <t xml:space="preserve">Будівельні роботи об'єкту: «Капітальний ремонт частини підвальних приміщень з пристосуванням їх для використання як найпростішого укриття в будівлі Комунальної установи Сумська загальноосвітня школа І-ІІІ ступенів №6, м. Суми, Сумської області  за адресою: Сумська область, м. Суми, вул. СКД, 7 (Коригування)» </t>
  </si>
  <si>
    <t xml:space="preserve">Послуги з авторського нагляду по об'єкту: «Капітальний ремонт частини підвальних приміщень з пристосуванням їх для використання як найпростішого укриття в будівлі Комунальної установи Сумська загальноосвітня школа І-ІІІ ступенів №6, м. Суми, Сумської області  за адресою: Сумська область, м. Суми, вул. СКД, 7 (Коригування)» </t>
  </si>
  <si>
    <t xml:space="preserve">Послуги з технічного нагляду по об'єкту: «Капітальний ремонт частини підвальних приміщень з пристосуванням їх для використання як найпростішого укриття в будівлі Комунальної установи Сумська загальноосвітня школа І-ІІІ ступенів №6, м. Суми, Сумської області  за адресою: Сумська область, м. Суми, вул. СКД, 7 (Коригування)» </t>
  </si>
  <si>
    <t>Послуги проведення лабораторного контролю</t>
  </si>
  <si>
    <t>І квартал</t>
  </si>
  <si>
    <t>квітень</t>
  </si>
  <si>
    <t>Миючі та дезінфікуючі засоби</t>
  </si>
  <si>
    <t>Бензин для газонокосарки</t>
  </si>
  <si>
    <t>30 л</t>
  </si>
  <si>
    <t>Матеріали, інвентар та інструменти  для проведення ремонтних робіт госп. способом</t>
  </si>
  <si>
    <t>Масло для газонокосарки</t>
  </si>
  <si>
    <t>1 л</t>
  </si>
  <si>
    <t>Канцтовари (пружини для біндера)</t>
  </si>
  <si>
    <t>4 уп.</t>
  </si>
  <si>
    <t>І поверх (І і ІІ корпус</t>
  </si>
  <si>
    <t>Придбані матеріали та отримані послуги за державні кошти у квітні 2023 року:</t>
  </si>
  <si>
    <t>Придбані матеріали та отримані послуги за державні кошти у травні 2023 року:</t>
  </si>
  <si>
    <t>Папір ксероксний А4</t>
  </si>
  <si>
    <t>20 шт.</t>
  </si>
  <si>
    <t>Проведення тех. інвентаризації та виготовлення тех.паспорту будівлі після проведення кап. ремонту</t>
  </si>
  <si>
    <t>Придбані матеріали та отримані послуги за державні кошти у червні 2023 року:</t>
  </si>
  <si>
    <t>Свідоцтва про освіту</t>
  </si>
  <si>
    <t>164 шт.</t>
  </si>
  <si>
    <t>Матеріали для проведення ремонтних робіт госп. способом</t>
  </si>
  <si>
    <t>Тех.обслуговування системи вентиляції</t>
  </si>
  <si>
    <t>Технічне обслуговування обладнання їдальні</t>
  </si>
  <si>
    <t>Повірка манометрів і термометрів. Повірка лічильника води.</t>
  </si>
  <si>
    <t>Придбані матеріали та отримані послуги за державні кошти у липень 2023 року:</t>
  </si>
  <si>
    <t>червень</t>
  </si>
  <si>
    <t>травень</t>
  </si>
  <si>
    <t>липень</t>
  </si>
  <si>
    <t xml:space="preserve">Шкільна та спортивна форма для дітей пільгових категорій </t>
  </si>
  <si>
    <t>3 компл.</t>
  </si>
  <si>
    <t>Послуги з перезарядки вогнегаснкiв</t>
  </si>
  <si>
    <t>51 шт</t>
  </si>
  <si>
    <t>Електролабораторні вимірювання контурів зазаемлення та захисних засобів</t>
  </si>
  <si>
    <t>Актуальний розрахунок теплових навантажень на кожний елеваторний вузол</t>
  </si>
  <si>
    <t>Придбані матеріали та отримані послуги за державні кошти у серпні 2023 року:</t>
  </si>
  <si>
    <t>Повірка ваг</t>
  </si>
  <si>
    <t>Повірка термометрів скляних</t>
  </si>
  <si>
    <t xml:space="preserve"> послуги провед.лабораторного контролю</t>
  </si>
  <si>
    <t>ІІІ квартал</t>
  </si>
  <si>
    <t>серпень</t>
  </si>
  <si>
    <t>Придбані матеріали та отримані послуги за державні кошти у вересні 2023 року:</t>
  </si>
  <si>
    <t>Придбані матеріали та отримані послуги за державні кошти у жовтні 2023 року:</t>
  </si>
  <si>
    <t>Лічильник води</t>
  </si>
  <si>
    <t xml:space="preserve">Лавки для укриття </t>
  </si>
  <si>
    <t>10 шт</t>
  </si>
  <si>
    <t>вересень</t>
  </si>
  <si>
    <t>20 л</t>
  </si>
  <si>
    <t>Канцелярські товари</t>
  </si>
  <si>
    <t>2023/2024 н.р.</t>
  </si>
  <si>
    <t>жовтень</t>
  </si>
  <si>
    <t>Придбані матеріали та отримані послуги за державні кошти у листопаді 2023 року:</t>
  </si>
  <si>
    <t>Миючі та дезіфікуючі засоби</t>
  </si>
  <si>
    <t>Послуги з поточного ремонту та технічного обслуговування локальної мережі</t>
  </si>
  <si>
    <t>Послугиз адміністрування(обслуговування) програмного забеспечення</t>
  </si>
  <si>
    <t>Послуги з поточного ремонту та обслуговувування комп.та орг.техніки</t>
  </si>
  <si>
    <t>листопад</t>
  </si>
  <si>
    <t>Новорічні подарунки для дітей пільгових категорій</t>
  </si>
  <si>
    <t>195 шт</t>
  </si>
  <si>
    <t>Ксероксний папір ф.А4</t>
  </si>
  <si>
    <t>30 шт</t>
  </si>
  <si>
    <t>Обслуговування вебсайту</t>
  </si>
  <si>
    <t>2024 рік</t>
  </si>
  <si>
    <t>Послуги з поточного ремонту обладнанняв</t>
  </si>
  <si>
    <t>Придбані матеріали та отримані послуги за державні кошти у грудні 2023 року:</t>
  </si>
  <si>
    <t>грудень</t>
  </si>
  <si>
    <t>Аналіз стічних вод</t>
  </si>
  <si>
    <t>10 шт.</t>
  </si>
  <si>
    <t>Технiчне обслуговування внутрішніх мереж електропостачання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</si>
</sst>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ri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2" fontId="2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2" fontId="2" fillId="0" borderId="1" xfId="0" applyNumberFormat="1" applyFont="1" applyFill="1" applyBorder="1"/>
    <xf numFmtId="0" fontId="3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4" fillId="0" borderId="0" xfId="0" applyNumberFormat="1" applyFont="1"/>
    <xf numFmtId="0" fontId="2" fillId="0" borderId="1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wrapText="1"/>
    </xf>
    <xf numFmtId="0" fontId="4" fillId="0" borderId="4" xfId="0" applyFont="1" applyBorder="1"/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Fill="1"/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zoomScaleNormal="100" workbookViewId="0">
      <selection activeCell="B19" sqref="B19"/>
    </sheetView>
  </sheetViews>
  <sheetFormatPr defaultColWidth="9.109375" defaultRowHeight="15.6"/>
  <cols>
    <col min="1" max="1" width="9.109375" style="1"/>
    <col min="2" max="2" width="7" style="1" bestFit="1" customWidth="1"/>
    <col min="3" max="3" width="69.88671875" style="1" customWidth="1"/>
    <col min="4" max="4" width="15.33203125" style="16" customWidth="1"/>
    <col min="5" max="5" width="11.5546875" style="1" customWidth="1"/>
    <col min="6" max="16384" width="9.109375" style="1"/>
  </cols>
  <sheetData>
    <row r="2" spans="1:6" ht="33.75" customHeight="1">
      <c r="A2" s="51" t="s">
        <v>19</v>
      </c>
      <c r="B2" s="51"/>
      <c r="C2" s="51"/>
      <c r="D2" s="51"/>
      <c r="E2" s="51"/>
      <c r="F2" s="51"/>
    </row>
    <row r="3" spans="1:6" ht="23.25" customHeight="1">
      <c r="A3" s="22"/>
      <c r="B3" s="22"/>
      <c r="C3" s="22" t="s">
        <v>1</v>
      </c>
      <c r="D3" s="22"/>
      <c r="E3" s="22"/>
      <c r="F3" s="22"/>
    </row>
    <row r="4" spans="1:6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6" ht="15" customHeight="1">
      <c r="A5" s="22"/>
      <c r="B5" s="2">
        <v>1</v>
      </c>
      <c r="C5" s="2" t="s">
        <v>22</v>
      </c>
      <c r="D5" s="3" t="s">
        <v>17</v>
      </c>
      <c r="E5" s="25">
        <v>4320</v>
      </c>
      <c r="F5" s="22"/>
    </row>
    <row r="6" spans="1:6" ht="15" customHeight="1">
      <c r="A6" s="22"/>
      <c r="B6" s="2">
        <v>2</v>
      </c>
      <c r="C6" s="24" t="s">
        <v>23</v>
      </c>
      <c r="D6" s="3" t="s">
        <v>24</v>
      </c>
      <c r="E6" s="25">
        <v>2040</v>
      </c>
      <c r="F6" s="22"/>
    </row>
    <row r="7" spans="1:6" ht="15" customHeight="1">
      <c r="A7" s="22"/>
      <c r="B7" s="52" t="s">
        <v>2</v>
      </c>
      <c r="C7" s="53"/>
      <c r="D7" s="4"/>
      <c r="E7" s="5">
        <f>E6+E5</f>
        <v>6360</v>
      </c>
      <c r="F7" s="22"/>
    </row>
    <row r="8" spans="1:6" ht="15" customHeight="1">
      <c r="A8" s="22"/>
      <c r="B8" s="22"/>
      <c r="C8" s="22"/>
      <c r="D8" s="22"/>
      <c r="E8" s="22"/>
      <c r="F8" s="22"/>
    </row>
    <row r="9" spans="1:6" ht="15" customHeight="1">
      <c r="B9" s="6"/>
      <c r="C9" s="7" t="s">
        <v>0</v>
      </c>
      <c r="D9" s="7"/>
      <c r="E9" s="8"/>
    </row>
    <row r="10" spans="1:6" s="17" customFormat="1" ht="31.5" customHeight="1">
      <c r="A10" s="21"/>
      <c r="B10" s="19" t="s">
        <v>8</v>
      </c>
      <c r="C10" s="20" t="s">
        <v>12</v>
      </c>
      <c r="D10" s="20" t="s">
        <v>13</v>
      </c>
      <c r="E10" s="20" t="s">
        <v>11</v>
      </c>
      <c r="F10" s="21"/>
    </row>
    <row r="11" spans="1:6" ht="33.6" customHeight="1">
      <c r="B11" s="2">
        <v>1</v>
      </c>
      <c r="C11" s="18" t="s">
        <v>18</v>
      </c>
      <c r="D11" s="3" t="s">
        <v>16</v>
      </c>
      <c r="E11" s="27">
        <v>500</v>
      </c>
    </row>
    <row r="12" spans="1:6" ht="16.8" customHeight="1">
      <c r="B12" s="2">
        <v>2</v>
      </c>
      <c r="C12" s="2" t="s">
        <v>3</v>
      </c>
      <c r="D12" s="3" t="s">
        <v>20</v>
      </c>
      <c r="E12" s="9">
        <v>1100</v>
      </c>
    </row>
    <row r="13" spans="1:6" ht="16.8" customHeight="1">
      <c r="B13" s="2">
        <v>3</v>
      </c>
      <c r="C13" s="10" t="s">
        <v>7</v>
      </c>
      <c r="D13" s="3" t="s">
        <v>20</v>
      </c>
      <c r="E13" s="11">
        <v>1000</v>
      </c>
    </row>
    <row r="14" spans="1:6" ht="16.8" customHeight="1">
      <c r="B14" s="2">
        <v>4</v>
      </c>
      <c r="C14" s="12" t="s">
        <v>6</v>
      </c>
      <c r="D14" s="13" t="s">
        <v>20</v>
      </c>
      <c r="E14" s="9">
        <v>721.6</v>
      </c>
    </row>
    <row r="15" spans="1:6" ht="16.8" customHeight="1">
      <c r="B15" s="2">
        <v>5</v>
      </c>
      <c r="C15" s="18" t="s">
        <v>5</v>
      </c>
      <c r="D15" s="23" t="s">
        <v>21</v>
      </c>
      <c r="E15" s="9">
        <v>1173.99</v>
      </c>
    </row>
    <row r="16" spans="1:6" ht="15" customHeight="1">
      <c r="B16" s="2">
        <v>6</v>
      </c>
      <c r="C16" s="2" t="s">
        <v>14</v>
      </c>
      <c r="D16" s="3"/>
      <c r="E16" s="9">
        <v>594</v>
      </c>
    </row>
    <row r="17" spans="2:5" ht="15" customHeight="1">
      <c r="B17" s="2">
        <v>7</v>
      </c>
      <c r="C17" s="2" t="s">
        <v>15</v>
      </c>
      <c r="D17" s="3"/>
      <c r="E17" s="9">
        <v>4000</v>
      </c>
    </row>
    <row r="18" spans="2:5" ht="15" customHeight="1">
      <c r="B18" s="2">
        <v>8</v>
      </c>
      <c r="C18" s="2" t="s">
        <v>4</v>
      </c>
      <c r="D18" s="3" t="s">
        <v>20</v>
      </c>
      <c r="E18" s="9">
        <v>900</v>
      </c>
    </row>
    <row r="19" spans="2:5">
      <c r="B19" s="4" t="s">
        <v>2</v>
      </c>
      <c r="C19" s="4"/>
      <c r="D19" s="4"/>
      <c r="E19" s="5">
        <f>SUM(E11:E18)</f>
        <v>9989.59</v>
      </c>
    </row>
    <row r="20" spans="2:5">
      <c r="C20" s="14"/>
      <c r="D20" s="15"/>
      <c r="E20" s="8"/>
    </row>
  </sheetData>
  <mergeCells count="2">
    <mergeCell ref="A2:F2"/>
    <mergeCell ref="B7:C7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opLeftCell="A4" zoomScaleNormal="100" workbookViewId="0">
      <selection activeCell="C19" sqref="C19"/>
    </sheetView>
  </sheetViews>
  <sheetFormatPr defaultColWidth="9.109375" defaultRowHeight="15.6"/>
  <cols>
    <col min="1" max="1" width="9.109375" style="1"/>
    <col min="2" max="2" width="7" style="1" bestFit="1" customWidth="1"/>
    <col min="3" max="3" width="76.1093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89</v>
      </c>
      <c r="B2" s="51"/>
      <c r="C2" s="51"/>
      <c r="D2" s="51"/>
      <c r="E2" s="51"/>
      <c r="F2" s="51"/>
    </row>
    <row r="3" spans="1:8" ht="23.25" customHeight="1">
      <c r="A3" s="49"/>
      <c r="B3" s="49"/>
      <c r="C3" s="49" t="s">
        <v>1</v>
      </c>
      <c r="D3" s="49"/>
      <c r="E3" s="49"/>
      <c r="F3" s="49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97</v>
      </c>
      <c r="D5" s="45" t="s">
        <v>98</v>
      </c>
      <c r="E5" s="48">
        <v>5400</v>
      </c>
      <c r="F5" s="21"/>
    </row>
    <row r="6" spans="1:8" ht="16.2" customHeight="1">
      <c r="A6" s="49"/>
      <c r="B6" s="2">
        <v>2</v>
      </c>
      <c r="C6" s="42" t="s">
        <v>95</v>
      </c>
      <c r="D6" s="3" t="s">
        <v>96</v>
      </c>
      <c r="E6" s="25">
        <v>20475</v>
      </c>
      <c r="F6" s="49"/>
    </row>
    <row r="7" spans="1:8" ht="16.2" customHeight="1">
      <c r="A7" s="49"/>
      <c r="B7" s="50">
        <v>3</v>
      </c>
      <c r="C7" s="42" t="s">
        <v>90</v>
      </c>
      <c r="D7" s="3"/>
      <c r="E7" s="25">
        <v>2700</v>
      </c>
      <c r="F7" s="49"/>
    </row>
    <row r="8" spans="1:8" ht="15" customHeight="1">
      <c r="A8" s="49"/>
      <c r="B8" s="52" t="s">
        <v>2</v>
      </c>
      <c r="C8" s="53"/>
      <c r="D8" s="4"/>
      <c r="E8" s="5">
        <f>SUM(E5:E6)</f>
        <v>25875</v>
      </c>
      <c r="F8" s="29"/>
    </row>
    <row r="9" spans="1:8" ht="15" customHeight="1">
      <c r="A9" s="49"/>
      <c r="B9" s="49"/>
      <c r="C9" s="49"/>
      <c r="D9" s="49"/>
      <c r="E9" s="49"/>
      <c r="F9" s="49"/>
    </row>
    <row r="10" spans="1:8" ht="15" customHeight="1">
      <c r="B10" s="6"/>
      <c r="C10" s="7" t="s">
        <v>0</v>
      </c>
      <c r="D10" s="7"/>
      <c r="E10" s="8"/>
      <c r="H10" s="41"/>
    </row>
    <row r="11" spans="1:8" s="17" customFormat="1" ht="31.5" customHeight="1">
      <c r="A11" s="21"/>
      <c r="B11" s="19" t="s">
        <v>8</v>
      </c>
      <c r="C11" s="20" t="s">
        <v>12</v>
      </c>
      <c r="D11" s="20" t="s">
        <v>13</v>
      </c>
      <c r="E11" s="20" t="s">
        <v>11</v>
      </c>
      <c r="F11" s="21"/>
    </row>
    <row r="12" spans="1:8" ht="33.6" customHeight="1">
      <c r="B12" s="2"/>
      <c r="C12" s="18" t="s">
        <v>18</v>
      </c>
      <c r="D12" s="3" t="s">
        <v>94</v>
      </c>
      <c r="E12" s="27">
        <v>1000</v>
      </c>
    </row>
    <row r="13" spans="1:8" ht="16.8" customHeight="1">
      <c r="B13" s="2"/>
      <c r="C13" s="2" t="s">
        <v>3</v>
      </c>
      <c r="D13" s="3" t="s">
        <v>94</v>
      </c>
      <c r="E13" s="9">
        <v>550</v>
      </c>
    </row>
    <row r="14" spans="1:8" ht="16.8" customHeight="1">
      <c r="B14" s="2"/>
      <c r="C14" s="10" t="s">
        <v>7</v>
      </c>
      <c r="D14" s="3" t="s">
        <v>94</v>
      </c>
      <c r="E14" s="11">
        <v>500</v>
      </c>
    </row>
    <row r="15" spans="1:8" ht="16.8" customHeight="1">
      <c r="B15" s="2"/>
      <c r="C15" s="12" t="s">
        <v>6</v>
      </c>
      <c r="D15" s="3" t="s">
        <v>94</v>
      </c>
      <c r="E15" s="9">
        <v>360.8</v>
      </c>
    </row>
    <row r="16" spans="1:8" ht="16.8" customHeight="1">
      <c r="B16" s="2"/>
      <c r="C16" s="18" t="s">
        <v>5</v>
      </c>
      <c r="D16" s="23" t="s">
        <v>88</v>
      </c>
      <c r="E16" s="9">
        <v>664</v>
      </c>
    </row>
    <row r="17" spans="2:6" ht="15.6" customHeight="1">
      <c r="B17" s="2"/>
      <c r="C17" s="2" t="s">
        <v>99</v>
      </c>
      <c r="D17" s="31" t="s">
        <v>100</v>
      </c>
      <c r="E17" s="9">
        <v>1441.4</v>
      </c>
    </row>
    <row r="18" spans="2:6" ht="15" customHeight="1">
      <c r="B18" s="2"/>
      <c r="C18" s="2" t="s">
        <v>4</v>
      </c>
      <c r="D18" s="3" t="s">
        <v>94</v>
      </c>
      <c r="E18" s="9">
        <v>450</v>
      </c>
    </row>
    <row r="19" spans="2:6" ht="15" customHeight="1">
      <c r="B19" s="2"/>
      <c r="C19" s="2" t="s">
        <v>91</v>
      </c>
      <c r="D19" s="3"/>
      <c r="E19" s="9">
        <v>27880</v>
      </c>
    </row>
    <row r="20" spans="2:6" ht="15" customHeight="1">
      <c r="B20" s="2"/>
      <c r="C20" s="2" t="s">
        <v>93</v>
      </c>
      <c r="D20" s="3"/>
      <c r="E20" s="9">
        <f>10400+300</f>
        <v>10700</v>
      </c>
    </row>
    <row r="21" spans="2:6" ht="15" customHeight="1">
      <c r="B21" s="2"/>
      <c r="C21" s="2" t="s">
        <v>101</v>
      </c>
      <c r="D21" s="3"/>
      <c r="E21" s="9">
        <f>730+1850</f>
        <v>2580</v>
      </c>
    </row>
    <row r="22" spans="2:6">
      <c r="B22" s="4" t="s">
        <v>2</v>
      </c>
      <c r="C22" s="4"/>
      <c r="D22" s="4"/>
      <c r="E22" s="5">
        <f>SUM(E12:E21)</f>
        <v>46126.2</v>
      </c>
      <c r="F22" s="30"/>
    </row>
    <row r="23" spans="2:6">
      <c r="C23" s="14"/>
      <c r="D23" s="15"/>
      <c r="E23" s="8"/>
    </row>
  </sheetData>
  <mergeCells count="2">
    <mergeCell ref="A2:F2"/>
    <mergeCell ref="B8:C8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topLeftCell="A4" zoomScaleNormal="100" workbookViewId="0">
      <selection activeCell="E22" sqref="E22"/>
    </sheetView>
  </sheetViews>
  <sheetFormatPr defaultColWidth="9.109375" defaultRowHeight="15.6"/>
  <cols>
    <col min="1" max="1" width="9.109375" style="1"/>
    <col min="2" max="2" width="7" style="1" bestFit="1" customWidth="1"/>
    <col min="3" max="3" width="76.1093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102</v>
      </c>
      <c r="B2" s="51"/>
      <c r="C2" s="51"/>
      <c r="D2" s="51"/>
      <c r="E2" s="51"/>
      <c r="F2" s="51"/>
    </row>
    <row r="3" spans="1:8" ht="23.25" customHeight="1">
      <c r="A3" s="49"/>
      <c r="B3" s="49"/>
      <c r="C3" s="49" t="s">
        <v>1</v>
      </c>
      <c r="D3" s="49"/>
      <c r="E3" s="49"/>
      <c r="F3" s="49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97</v>
      </c>
      <c r="D5" s="45" t="s">
        <v>17</v>
      </c>
      <c r="E5" s="48">
        <v>3600</v>
      </c>
      <c r="F5" s="21"/>
    </row>
    <row r="6" spans="1:8" ht="16.2" customHeight="1">
      <c r="A6" s="49"/>
      <c r="B6" s="2">
        <v>2</v>
      </c>
      <c r="C6" s="42" t="s">
        <v>82</v>
      </c>
      <c r="D6" s="3" t="s">
        <v>105</v>
      </c>
      <c r="E6" s="25">
        <v>19800</v>
      </c>
      <c r="F6" s="49"/>
    </row>
    <row r="7" spans="1:8" ht="16.2" customHeight="1">
      <c r="A7" s="49"/>
      <c r="B7" s="50">
        <v>3</v>
      </c>
      <c r="C7" s="42" t="s">
        <v>90</v>
      </c>
      <c r="D7" s="3"/>
      <c r="E7" s="25">
        <v>10270</v>
      </c>
      <c r="F7" s="49"/>
    </row>
    <row r="8" spans="1:8" ht="15" customHeight="1">
      <c r="A8" s="49"/>
      <c r="B8" s="52" t="s">
        <v>2</v>
      </c>
      <c r="C8" s="53"/>
      <c r="D8" s="4"/>
      <c r="E8" s="5">
        <f>SUM(E5:E7)</f>
        <v>33670</v>
      </c>
      <c r="F8" s="29"/>
    </row>
    <row r="9" spans="1:8" ht="15" customHeight="1">
      <c r="A9" s="49"/>
      <c r="B9" s="49"/>
      <c r="C9" s="49"/>
      <c r="D9" s="49"/>
      <c r="E9" s="49"/>
      <c r="F9" s="49"/>
    </row>
    <row r="10" spans="1:8" ht="15" customHeight="1">
      <c r="B10" s="6"/>
      <c r="C10" s="7" t="s">
        <v>0</v>
      </c>
      <c r="D10" s="7"/>
      <c r="E10" s="8"/>
      <c r="H10" s="41"/>
    </row>
    <row r="11" spans="1:8" s="17" customFormat="1" ht="31.5" customHeight="1">
      <c r="A11" s="21"/>
      <c r="B11" s="19" t="s">
        <v>8</v>
      </c>
      <c r="C11" s="20" t="s">
        <v>12</v>
      </c>
      <c r="D11" s="20" t="s">
        <v>13</v>
      </c>
      <c r="E11" s="20" t="s">
        <v>11</v>
      </c>
      <c r="F11" s="21"/>
    </row>
    <row r="12" spans="1:8" ht="33.6" customHeight="1">
      <c r="B12" s="2"/>
      <c r="C12" s="18" t="s">
        <v>18</v>
      </c>
      <c r="D12" s="3" t="s">
        <v>103</v>
      </c>
      <c r="E12" s="27">
        <v>500</v>
      </c>
    </row>
    <row r="13" spans="1:8" ht="16.8" customHeight="1">
      <c r="B13" s="2"/>
      <c r="C13" s="2" t="s">
        <v>3</v>
      </c>
      <c r="D13" s="3" t="s">
        <v>103</v>
      </c>
      <c r="E13" s="9">
        <v>550</v>
      </c>
    </row>
    <row r="14" spans="1:8" ht="16.8" customHeight="1">
      <c r="B14" s="2"/>
      <c r="C14" s="10" t="s">
        <v>7</v>
      </c>
      <c r="D14" s="3" t="s">
        <v>103</v>
      </c>
      <c r="E14" s="11">
        <v>500</v>
      </c>
    </row>
    <row r="15" spans="1:8" ht="16.8" customHeight="1">
      <c r="B15" s="2"/>
      <c r="C15" s="12" t="s">
        <v>6</v>
      </c>
      <c r="D15" s="3" t="s">
        <v>103</v>
      </c>
      <c r="E15" s="9">
        <v>360.8</v>
      </c>
    </row>
    <row r="16" spans="1:8" ht="16.8" customHeight="1">
      <c r="B16" s="2"/>
      <c r="C16" s="18" t="s">
        <v>5</v>
      </c>
      <c r="D16" s="23" t="s">
        <v>94</v>
      </c>
      <c r="E16" s="9">
        <v>664</v>
      </c>
    </row>
    <row r="17" spans="2:6" ht="15.6" customHeight="1">
      <c r="B17" s="2"/>
      <c r="C17" s="2" t="s">
        <v>104</v>
      </c>
      <c r="D17" s="31"/>
      <c r="E17" s="9">
        <v>1000</v>
      </c>
    </row>
    <row r="18" spans="2:6" ht="15" customHeight="1">
      <c r="B18" s="2"/>
      <c r="C18" s="2" t="s">
        <v>4</v>
      </c>
      <c r="D18" s="3" t="s">
        <v>103</v>
      </c>
      <c r="E18" s="9">
        <v>450</v>
      </c>
    </row>
    <row r="19" spans="2:6" ht="15" customHeight="1">
      <c r="B19" s="2"/>
      <c r="C19" s="2" t="s">
        <v>106</v>
      </c>
      <c r="D19" s="3"/>
      <c r="E19" s="9">
        <v>9966.5300000000007</v>
      </c>
      <c r="F19" s="41"/>
    </row>
    <row r="20" spans="2:6" ht="15" customHeight="1">
      <c r="B20" s="2"/>
      <c r="C20" s="2" t="s">
        <v>93</v>
      </c>
      <c r="D20" s="3"/>
      <c r="E20" s="9">
        <f>200+1220</f>
        <v>1420</v>
      </c>
    </row>
    <row r="21" spans="2:6" ht="15" customHeight="1">
      <c r="B21" s="2"/>
      <c r="C21" s="2" t="s">
        <v>91</v>
      </c>
      <c r="D21" s="3"/>
      <c r="E21" s="9">
        <f>19957+41998</f>
        <v>61955</v>
      </c>
    </row>
    <row r="22" spans="2:6">
      <c r="B22" s="4" t="s">
        <v>2</v>
      </c>
      <c r="C22" s="4"/>
      <c r="D22" s="4"/>
      <c r="E22" s="5">
        <f>SUM(E12:E21)</f>
        <v>77366.33</v>
      </c>
      <c r="F22" s="30"/>
    </row>
    <row r="23" spans="2:6">
      <c r="C23" s="14"/>
      <c r="D23" s="15"/>
      <c r="E23" s="8"/>
    </row>
  </sheetData>
  <mergeCells count="2">
    <mergeCell ref="A2:F2"/>
    <mergeCell ref="B8:C8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zoomScaleNormal="100" workbookViewId="0">
      <selection activeCell="C20" sqref="C20"/>
    </sheetView>
  </sheetViews>
  <sheetFormatPr defaultColWidth="9.109375" defaultRowHeight="15.6"/>
  <cols>
    <col min="1" max="1" width="9.109375" style="1"/>
    <col min="2" max="2" width="7" style="1" bestFit="1" customWidth="1"/>
    <col min="3" max="3" width="69.88671875" style="1" customWidth="1"/>
    <col min="4" max="4" width="15.33203125" style="16" customWidth="1"/>
    <col min="5" max="5" width="13.21875" style="1" customWidth="1"/>
    <col min="6" max="6" width="9.33203125" style="1" bestFit="1" customWidth="1"/>
    <col min="7" max="16384" width="9.109375" style="1"/>
  </cols>
  <sheetData>
    <row r="2" spans="1:6" ht="33.75" customHeight="1">
      <c r="A2" s="51" t="s">
        <v>25</v>
      </c>
      <c r="B2" s="51"/>
      <c r="C2" s="51"/>
      <c r="D2" s="51"/>
      <c r="E2" s="51"/>
      <c r="F2" s="51"/>
    </row>
    <row r="3" spans="1:6" ht="23.25" customHeight="1">
      <c r="A3" s="26"/>
      <c r="B3" s="26"/>
      <c r="C3" s="26" t="s">
        <v>1</v>
      </c>
      <c r="D3" s="26"/>
      <c r="E3" s="26"/>
      <c r="F3" s="26"/>
    </row>
    <row r="4" spans="1:6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6" ht="15" customHeight="1">
      <c r="A5" s="26"/>
      <c r="B5" s="2">
        <v>1</v>
      </c>
      <c r="C5" s="2" t="s">
        <v>29</v>
      </c>
      <c r="D5" s="3" t="s">
        <v>28</v>
      </c>
      <c r="E5" s="25">
        <v>1020</v>
      </c>
      <c r="F5" s="26"/>
    </row>
    <row r="6" spans="1:6" ht="15" customHeight="1">
      <c r="A6" s="26"/>
      <c r="B6" s="2">
        <v>2</v>
      </c>
      <c r="C6" s="24" t="s">
        <v>30</v>
      </c>
      <c r="D6" s="3" t="s">
        <v>31</v>
      </c>
      <c r="E6" s="25">
        <v>990</v>
      </c>
      <c r="F6" s="26"/>
    </row>
    <row r="7" spans="1:6" ht="15" customHeight="1">
      <c r="A7" s="26"/>
      <c r="B7" s="2">
        <v>3</v>
      </c>
      <c r="C7" s="24" t="s">
        <v>33</v>
      </c>
      <c r="D7" s="3"/>
      <c r="E7" s="25">
        <v>2514</v>
      </c>
      <c r="F7" s="26"/>
    </row>
    <row r="8" spans="1:6" ht="15" customHeight="1">
      <c r="A8" s="26"/>
      <c r="B8" s="2">
        <v>4</v>
      </c>
      <c r="C8" s="24" t="s">
        <v>34</v>
      </c>
      <c r="D8" s="3"/>
      <c r="E8" s="25">
        <v>1700</v>
      </c>
      <c r="F8" s="26"/>
    </row>
    <row r="9" spans="1:6" ht="15" customHeight="1">
      <c r="A9" s="26"/>
      <c r="B9" s="52" t="s">
        <v>2</v>
      </c>
      <c r="C9" s="53"/>
      <c r="D9" s="4"/>
      <c r="E9" s="5">
        <f>SUM(E5:E8)</f>
        <v>6224</v>
      </c>
      <c r="F9" s="29"/>
    </row>
    <row r="10" spans="1:6" ht="15" customHeight="1">
      <c r="A10" s="26"/>
      <c r="B10" s="26"/>
      <c r="C10" s="26"/>
      <c r="D10" s="26"/>
      <c r="E10" s="26"/>
      <c r="F10" s="26"/>
    </row>
    <row r="11" spans="1:6" ht="15" customHeight="1">
      <c r="B11" s="6"/>
      <c r="C11" s="7" t="s">
        <v>0</v>
      </c>
      <c r="D11" s="7"/>
      <c r="E11" s="8"/>
    </row>
    <row r="12" spans="1:6" s="17" customFormat="1" ht="31.5" customHeight="1">
      <c r="A12" s="21"/>
      <c r="B12" s="19" t="s">
        <v>8</v>
      </c>
      <c r="C12" s="20" t="s">
        <v>12</v>
      </c>
      <c r="D12" s="20" t="s">
        <v>13</v>
      </c>
      <c r="E12" s="20" t="s">
        <v>11</v>
      </c>
      <c r="F12" s="21"/>
    </row>
    <row r="13" spans="1:6" ht="33.6" customHeight="1">
      <c r="B13" s="2">
        <v>1</v>
      </c>
      <c r="C13" s="18" t="s">
        <v>18</v>
      </c>
      <c r="D13" s="3" t="s">
        <v>26</v>
      </c>
      <c r="E13" s="27">
        <v>500</v>
      </c>
    </row>
    <row r="14" spans="1:6" ht="16.8" customHeight="1">
      <c r="B14" s="2">
        <v>2</v>
      </c>
      <c r="C14" s="2" t="s">
        <v>3</v>
      </c>
      <c r="D14" s="3" t="s">
        <v>26</v>
      </c>
      <c r="E14" s="9">
        <v>550</v>
      </c>
    </row>
    <row r="15" spans="1:6" ht="16.8" customHeight="1">
      <c r="B15" s="2">
        <v>3</v>
      </c>
      <c r="C15" s="10" t="s">
        <v>7</v>
      </c>
      <c r="D15" s="3" t="s">
        <v>26</v>
      </c>
      <c r="E15" s="11">
        <v>500</v>
      </c>
    </row>
    <row r="16" spans="1:6" ht="16.8" customHeight="1">
      <c r="B16" s="2">
        <v>4</v>
      </c>
      <c r="C16" s="12" t="s">
        <v>6</v>
      </c>
      <c r="D16" s="13" t="s">
        <v>26</v>
      </c>
      <c r="E16" s="9">
        <v>360.8</v>
      </c>
    </row>
    <row r="17" spans="2:6" ht="16.8" customHeight="1">
      <c r="B17" s="2">
        <v>5</v>
      </c>
      <c r="C17" s="18" t="s">
        <v>5</v>
      </c>
      <c r="D17" s="23" t="s">
        <v>16</v>
      </c>
      <c r="E17" s="9">
        <v>664</v>
      </c>
    </row>
    <row r="18" spans="2:6" ht="15" customHeight="1">
      <c r="B18" s="2">
        <v>6</v>
      </c>
      <c r="C18" s="2" t="s">
        <v>32</v>
      </c>
      <c r="D18" s="3"/>
      <c r="E18" s="9">
        <v>1000</v>
      </c>
    </row>
    <row r="19" spans="2:6" ht="15" customHeight="1">
      <c r="B19" s="2">
        <v>7</v>
      </c>
      <c r="C19" s="2" t="s">
        <v>4</v>
      </c>
      <c r="D19" s="3" t="s">
        <v>26</v>
      </c>
      <c r="E19" s="9">
        <v>450</v>
      </c>
    </row>
    <row r="20" spans="2:6" ht="15" customHeight="1">
      <c r="B20" s="2">
        <v>8</v>
      </c>
      <c r="C20" s="2" t="s">
        <v>27</v>
      </c>
      <c r="D20" s="3"/>
      <c r="E20" s="9">
        <f>320+2840</f>
        <v>3160</v>
      </c>
    </row>
    <row r="21" spans="2:6">
      <c r="B21" s="4" t="s">
        <v>2</v>
      </c>
      <c r="C21" s="4"/>
      <c r="D21" s="4"/>
      <c r="E21" s="5">
        <f>SUM(E13:E20)</f>
        <v>7184.8</v>
      </c>
      <c r="F21" s="30"/>
    </row>
    <row r="22" spans="2:6">
      <c r="C22" s="14"/>
      <c r="D22" s="15"/>
      <c r="E22" s="8"/>
    </row>
    <row r="24" spans="2:6">
      <c r="B24" s="26"/>
      <c r="C24" s="26" t="s">
        <v>35</v>
      </c>
      <c r="D24" s="26"/>
      <c r="E24" s="26"/>
    </row>
    <row r="25" spans="2:6" ht="46.8">
      <c r="B25" s="19" t="s">
        <v>8</v>
      </c>
      <c r="C25" s="20" t="s">
        <v>12</v>
      </c>
      <c r="D25" s="20" t="s">
        <v>13</v>
      </c>
      <c r="E25" s="20" t="s">
        <v>11</v>
      </c>
    </row>
    <row r="26" spans="2:6" ht="78">
      <c r="B26" s="18">
        <v>1</v>
      </c>
      <c r="C26" s="18" t="s">
        <v>37</v>
      </c>
      <c r="D26" s="31"/>
      <c r="E26" s="32">
        <v>17850</v>
      </c>
    </row>
    <row r="27" spans="2:6" ht="78">
      <c r="B27" s="34">
        <v>2</v>
      </c>
      <c r="C27" s="18" t="s">
        <v>38</v>
      </c>
      <c r="D27" s="40"/>
      <c r="E27" s="32">
        <v>37873.199999999997</v>
      </c>
    </row>
    <row r="28" spans="2:6" ht="78">
      <c r="B28" s="33">
        <v>3</v>
      </c>
      <c r="C28" s="34" t="s">
        <v>36</v>
      </c>
      <c r="D28" s="35"/>
      <c r="E28" s="32">
        <f>1342617.57+203800.85</f>
        <v>1546418.4200000002</v>
      </c>
    </row>
    <row r="29" spans="2:6">
      <c r="B29" s="36" t="s">
        <v>2</v>
      </c>
      <c r="C29" s="37"/>
      <c r="D29" s="38"/>
      <c r="E29" s="39">
        <f>E26+E27+E28</f>
        <v>1602141.62</v>
      </c>
    </row>
  </sheetData>
  <mergeCells count="2">
    <mergeCell ref="A2:F2"/>
    <mergeCell ref="B9:C9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opLeftCell="A4" zoomScaleNormal="100" workbookViewId="0">
      <selection activeCell="C21" sqref="C21"/>
    </sheetView>
  </sheetViews>
  <sheetFormatPr defaultColWidth="9.109375" defaultRowHeight="15.6"/>
  <cols>
    <col min="1" max="1" width="9.109375" style="1"/>
    <col min="2" max="2" width="7" style="1" bestFit="1" customWidth="1"/>
    <col min="3" max="3" width="69.886718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51</v>
      </c>
      <c r="B2" s="51"/>
      <c r="C2" s="51"/>
      <c r="D2" s="51"/>
      <c r="E2" s="51"/>
      <c r="F2" s="51"/>
    </row>
    <row r="3" spans="1:8" ht="23.25" customHeight="1">
      <c r="A3" s="26"/>
      <c r="B3" s="26"/>
      <c r="C3" s="26" t="s">
        <v>1</v>
      </c>
      <c r="D3" s="26"/>
      <c r="E3" s="26"/>
      <c r="F3" s="26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ht="15" customHeight="1">
      <c r="A5" s="26"/>
      <c r="B5" s="2">
        <v>1</v>
      </c>
      <c r="C5" s="2" t="s">
        <v>42</v>
      </c>
      <c r="D5" s="3"/>
      <c r="E5" s="25">
        <v>6445</v>
      </c>
      <c r="F5" s="26"/>
    </row>
    <row r="6" spans="1:8" ht="15" customHeight="1">
      <c r="A6" s="26"/>
      <c r="B6" s="2">
        <v>2</v>
      </c>
      <c r="C6" s="24" t="s">
        <v>43</v>
      </c>
      <c r="D6" s="3" t="s">
        <v>44</v>
      </c>
      <c r="E6" s="25">
        <v>1410</v>
      </c>
      <c r="F6" s="26"/>
    </row>
    <row r="7" spans="1:8" ht="30.6" customHeight="1">
      <c r="A7" s="26"/>
      <c r="B7" s="2">
        <v>3</v>
      </c>
      <c r="C7" s="42" t="s">
        <v>45</v>
      </c>
      <c r="D7" s="3"/>
      <c r="E7" s="25">
        <v>9520</v>
      </c>
      <c r="F7" s="26"/>
    </row>
    <row r="8" spans="1:8" ht="15" customHeight="1">
      <c r="A8" s="26"/>
      <c r="B8" s="2">
        <v>4</v>
      </c>
      <c r="C8" s="24" t="s">
        <v>46</v>
      </c>
      <c r="D8" s="3" t="s">
        <v>47</v>
      </c>
      <c r="E8" s="25">
        <v>335</v>
      </c>
      <c r="F8" s="26"/>
    </row>
    <row r="9" spans="1:8" ht="15" customHeight="1">
      <c r="A9" s="26"/>
      <c r="B9" s="2">
        <v>5</v>
      </c>
      <c r="C9" s="24" t="s">
        <v>48</v>
      </c>
      <c r="D9" s="3" t="s">
        <v>49</v>
      </c>
      <c r="E9" s="25">
        <v>1739.2</v>
      </c>
      <c r="F9" s="26"/>
    </row>
    <row r="10" spans="1:8" ht="15" customHeight="1">
      <c r="A10" s="26"/>
      <c r="B10" s="52" t="s">
        <v>2</v>
      </c>
      <c r="C10" s="53"/>
      <c r="D10" s="4"/>
      <c r="E10" s="5">
        <f>SUM(E5:E9)</f>
        <v>19449.2</v>
      </c>
      <c r="F10" s="29"/>
    </row>
    <row r="11" spans="1:8" ht="15" customHeight="1">
      <c r="A11" s="26"/>
      <c r="B11" s="26"/>
      <c r="C11" s="26"/>
      <c r="D11" s="26"/>
      <c r="E11" s="26"/>
      <c r="F11" s="26"/>
    </row>
    <row r="12" spans="1:8" ht="15" customHeight="1">
      <c r="B12" s="6"/>
      <c r="C12" s="7" t="s">
        <v>0</v>
      </c>
      <c r="D12" s="7"/>
      <c r="E12" s="8"/>
      <c r="H12" s="41"/>
    </row>
    <row r="13" spans="1:8" s="17" customFormat="1" ht="31.5" customHeight="1">
      <c r="A13" s="21"/>
      <c r="B13" s="19" t="s">
        <v>8</v>
      </c>
      <c r="C13" s="20" t="s">
        <v>12</v>
      </c>
      <c r="D13" s="20" t="s">
        <v>13</v>
      </c>
      <c r="E13" s="20" t="s">
        <v>11</v>
      </c>
      <c r="F13" s="21"/>
    </row>
    <row r="14" spans="1:8" ht="33.6" customHeight="1">
      <c r="B14" s="2">
        <v>1</v>
      </c>
      <c r="C14" s="18" t="s">
        <v>18</v>
      </c>
      <c r="D14" s="3" t="s">
        <v>41</v>
      </c>
      <c r="E14" s="27">
        <v>500</v>
      </c>
    </row>
    <row r="15" spans="1:8" ht="16.8" customHeight="1">
      <c r="B15" s="2">
        <v>2</v>
      </c>
      <c r="C15" s="2" t="s">
        <v>3</v>
      </c>
      <c r="D15" s="3" t="s">
        <v>41</v>
      </c>
      <c r="E15" s="9">
        <v>550</v>
      </c>
    </row>
    <row r="16" spans="1:8" ht="16.8" customHeight="1">
      <c r="B16" s="2">
        <v>3</v>
      </c>
      <c r="C16" s="10" t="s">
        <v>7</v>
      </c>
      <c r="D16" s="3" t="s">
        <v>41</v>
      </c>
      <c r="E16" s="11">
        <v>500</v>
      </c>
    </row>
    <row r="17" spans="2:6" ht="16.8" customHeight="1">
      <c r="B17" s="2">
        <v>4</v>
      </c>
      <c r="C17" s="12" t="s">
        <v>6</v>
      </c>
      <c r="D17" s="3" t="s">
        <v>41</v>
      </c>
      <c r="E17" s="9">
        <v>449.6</v>
      </c>
    </row>
    <row r="18" spans="2:6" ht="16.8" customHeight="1">
      <c r="B18" s="2">
        <v>5</v>
      </c>
      <c r="C18" s="18" t="s">
        <v>5</v>
      </c>
      <c r="D18" s="23" t="s">
        <v>26</v>
      </c>
      <c r="E18" s="9">
        <v>664</v>
      </c>
    </row>
    <row r="19" spans="2:6" ht="32.4" customHeight="1">
      <c r="B19" s="2">
        <v>6</v>
      </c>
      <c r="C19" s="2" t="s">
        <v>32</v>
      </c>
      <c r="D19" s="31" t="s">
        <v>50</v>
      </c>
      <c r="E19" s="9">
        <v>32346.5</v>
      </c>
    </row>
    <row r="20" spans="2:6" ht="15" customHeight="1">
      <c r="B20" s="2">
        <v>7</v>
      </c>
      <c r="C20" s="2" t="s">
        <v>4</v>
      </c>
      <c r="D20" s="3" t="s">
        <v>41</v>
      </c>
      <c r="E20" s="9">
        <v>450</v>
      </c>
    </row>
    <row r="21" spans="2:6" ht="15" customHeight="1">
      <c r="B21" s="2">
        <v>8</v>
      </c>
      <c r="C21" s="2" t="s">
        <v>39</v>
      </c>
      <c r="D21" s="3" t="s">
        <v>40</v>
      </c>
      <c r="E21" s="9">
        <v>2500</v>
      </c>
    </row>
    <row r="22" spans="2:6">
      <c r="B22" s="4" t="s">
        <v>2</v>
      </c>
      <c r="C22" s="4"/>
      <c r="D22" s="4"/>
      <c r="E22" s="5">
        <f>SUM(E14:E21)</f>
        <v>37960.1</v>
      </c>
      <c r="F22" s="30"/>
    </row>
    <row r="23" spans="2:6">
      <c r="C23" s="14"/>
      <c r="D23" s="15"/>
      <c r="E23" s="8"/>
    </row>
  </sheetData>
  <mergeCells count="2">
    <mergeCell ref="A2:F2"/>
    <mergeCell ref="B10:C10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zoomScaleNormal="100" workbookViewId="0">
      <selection activeCell="D18" sqref="D18"/>
    </sheetView>
  </sheetViews>
  <sheetFormatPr defaultColWidth="9.109375" defaultRowHeight="15.6"/>
  <cols>
    <col min="1" max="1" width="9.109375" style="1"/>
    <col min="2" max="2" width="7" style="1" bestFit="1" customWidth="1"/>
    <col min="3" max="3" width="69.886718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52</v>
      </c>
      <c r="B2" s="51"/>
      <c r="C2" s="51"/>
      <c r="D2" s="51"/>
      <c r="E2" s="51"/>
      <c r="F2" s="51"/>
    </row>
    <row r="3" spans="1:8" ht="23.25" customHeight="1">
      <c r="A3" s="28"/>
      <c r="B3" s="28"/>
      <c r="C3" s="28" t="s">
        <v>1</v>
      </c>
      <c r="D3" s="28"/>
      <c r="E3" s="28"/>
      <c r="F3" s="28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ht="15" customHeight="1">
      <c r="A5" s="28"/>
      <c r="B5" s="2">
        <v>1</v>
      </c>
      <c r="C5" s="24" t="s">
        <v>53</v>
      </c>
      <c r="D5" s="3" t="s">
        <v>54</v>
      </c>
      <c r="E5" s="25">
        <v>3600</v>
      </c>
      <c r="F5" s="28"/>
    </row>
    <row r="6" spans="1:8" ht="30.6" customHeight="1">
      <c r="A6" s="28"/>
      <c r="B6" s="2">
        <v>2</v>
      </c>
      <c r="C6" s="42" t="s">
        <v>45</v>
      </c>
      <c r="D6" s="3"/>
      <c r="E6" s="25">
        <v>15270</v>
      </c>
      <c r="F6" s="28"/>
    </row>
    <row r="7" spans="1:8" ht="15" customHeight="1">
      <c r="A7" s="28"/>
      <c r="B7" s="52" t="s">
        <v>2</v>
      </c>
      <c r="C7" s="53"/>
      <c r="D7" s="4"/>
      <c r="E7" s="5">
        <f>SUM(E5:E6)</f>
        <v>18870</v>
      </c>
      <c r="F7" s="29"/>
    </row>
    <row r="8" spans="1:8" ht="15" customHeight="1">
      <c r="A8" s="28"/>
      <c r="B8" s="28"/>
      <c r="C8" s="28"/>
      <c r="D8" s="28"/>
      <c r="E8" s="28"/>
      <c r="F8" s="28"/>
    </row>
    <row r="9" spans="1:8" ht="15" customHeight="1">
      <c r="B9" s="6"/>
      <c r="C9" s="7" t="s">
        <v>0</v>
      </c>
      <c r="D9" s="7"/>
      <c r="E9" s="8"/>
      <c r="H9" s="41"/>
    </row>
    <row r="10" spans="1:8" s="17" customFormat="1" ht="31.5" customHeight="1">
      <c r="A10" s="21"/>
      <c r="B10" s="19" t="s">
        <v>8</v>
      </c>
      <c r="C10" s="20" t="s">
        <v>12</v>
      </c>
      <c r="D10" s="20" t="s">
        <v>13</v>
      </c>
      <c r="E10" s="20" t="s">
        <v>11</v>
      </c>
      <c r="F10" s="21"/>
    </row>
    <row r="11" spans="1:8" ht="33.6" customHeight="1">
      <c r="B11" s="2">
        <v>1</v>
      </c>
      <c r="C11" s="18" t="s">
        <v>18</v>
      </c>
      <c r="D11" s="3" t="s">
        <v>65</v>
      </c>
      <c r="E11" s="27">
        <v>500</v>
      </c>
    </row>
    <row r="12" spans="1:8" ht="16.8" customHeight="1">
      <c r="B12" s="2">
        <v>2</v>
      </c>
      <c r="C12" s="2" t="s">
        <v>3</v>
      </c>
      <c r="D12" s="3" t="s">
        <v>65</v>
      </c>
      <c r="E12" s="9">
        <v>550</v>
      </c>
    </row>
    <row r="13" spans="1:8" ht="16.8" customHeight="1">
      <c r="B13" s="2">
        <v>3</v>
      </c>
      <c r="C13" s="10" t="s">
        <v>7</v>
      </c>
      <c r="D13" s="3" t="s">
        <v>65</v>
      </c>
      <c r="E13" s="11">
        <v>500</v>
      </c>
    </row>
    <row r="14" spans="1:8" ht="16.8" customHeight="1">
      <c r="B14" s="2">
        <v>4</v>
      </c>
      <c r="C14" s="12" t="s">
        <v>6</v>
      </c>
      <c r="D14" s="3" t="s">
        <v>65</v>
      </c>
      <c r="E14" s="9">
        <v>449.6</v>
      </c>
    </row>
    <row r="15" spans="1:8" ht="16.8" customHeight="1">
      <c r="B15" s="2">
        <v>5</v>
      </c>
      <c r="C15" s="18" t="s">
        <v>5</v>
      </c>
      <c r="D15" s="23" t="s">
        <v>41</v>
      </c>
      <c r="E15" s="9">
        <v>664</v>
      </c>
    </row>
    <row r="16" spans="1:8" ht="32.4" customHeight="1">
      <c r="B16" s="2">
        <v>6</v>
      </c>
      <c r="C16" s="18" t="s">
        <v>55</v>
      </c>
      <c r="D16" s="31"/>
      <c r="E16" s="9">
        <v>17600</v>
      </c>
    </row>
    <row r="17" spans="2:6" ht="15" customHeight="1">
      <c r="B17" s="2">
        <v>7</v>
      </c>
      <c r="C17" s="2" t="s">
        <v>4</v>
      </c>
      <c r="D17" s="3" t="s">
        <v>65</v>
      </c>
      <c r="E17" s="9">
        <v>450</v>
      </c>
    </row>
    <row r="18" spans="2:6" ht="15" customHeight="1">
      <c r="B18" s="2">
        <v>8</v>
      </c>
      <c r="C18" s="2" t="s">
        <v>27</v>
      </c>
      <c r="D18" s="3"/>
      <c r="E18" s="9">
        <v>1470</v>
      </c>
    </row>
    <row r="19" spans="2:6">
      <c r="B19" s="4" t="s">
        <v>2</v>
      </c>
      <c r="C19" s="4"/>
      <c r="D19" s="4"/>
      <c r="E19" s="5">
        <f>SUM(E11:E18)</f>
        <v>22183.599999999999</v>
      </c>
      <c r="F19" s="30"/>
    </row>
    <row r="20" spans="2:6">
      <c r="C20" s="14"/>
      <c r="D20" s="15"/>
      <c r="E20" s="8"/>
    </row>
  </sheetData>
  <mergeCells count="2">
    <mergeCell ref="A2:F2"/>
    <mergeCell ref="B7:C7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opLeftCell="A4" zoomScaleNormal="100" workbookViewId="0">
      <selection activeCell="D18" sqref="D18"/>
    </sheetView>
  </sheetViews>
  <sheetFormatPr defaultColWidth="9.109375" defaultRowHeight="15.6"/>
  <cols>
    <col min="1" max="1" width="9.109375" style="1"/>
    <col min="2" max="2" width="7" style="1" bestFit="1" customWidth="1"/>
    <col min="3" max="3" width="69.886718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56</v>
      </c>
      <c r="B2" s="51"/>
      <c r="C2" s="51"/>
      <c r="D2" s="51"/>
      <c r="E2" s="51"/>
      <c r="F2" s="51"/>
    </row>
    <row r="3" spans="1:8" ht="23.25" customHeight="1">
      <c r="A3" s="43"/>
      <c r="B3" s="43"/>
      <c r="C3" s="43" t="s">
        <v>1</v>
      </c>
      <c r="D3" s="43"/>
      <c r="E3" s="43"/>
      <c r="F3" s="43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57</v>
      </c>
      <c r="D5" s="45" t="s">
        <v>58</v>
      </c>
      <c r="E5" s="46">
        <v>511.68</v>
      </c>
      <c r="F5" s="21"/>
    </row>
    <row r="6" spans="1:8" ht="16.2" customHeight="1">
      <c r="A6" s="43"/>
      <c r="B6" s="2">
        <v>3</v>
      </c>
      <c r="C6" s="42" t="s">
        <v>59</v>
      </c>
      <c r="D6" s="3"/>
      <c r="E6" s="25">
        <f>10187+7900</f>
        <v>18087</v>
      </c>
      <c r="F6" s="43"/>
    </row>
    <row r="7" spans="1:8" ht="15" customHeight="1">
      <c r="A7" s="43"/>
      <c r="B7" s="52" t="s">
        <v>2</v>
      </c>
      <c r="C7" s="53"/>
      <c r="D7" s="4"/>
      <c r="E7" s="5">
        <f>SUM(E5:E6)</f>
        <v>18598.68</v>
      </c>
      <c r="F7" s="29"/>
    </row>
    <row r="8" spans="1:8" ht="15" customHeight="1">
      <c r="A8" s="43"/>
      <c r="B8" s="43"/>
      <c r="C8" s="43"/>
      <c r="D8" s="43"/>
      <c r="E8" s="43"/>
      <c r="F8" s="43"/>
    </row>
    <row r="9" spans="1:8" ht="15" customHeight="1">
      <c r="B9" s="6"/>
      <c r="C9" s="7" t="s">
        <v>0</v>
      </c>
      <c r="D9" s="7"/>
      <c r="E9" s="8"/>
      <c r="H9" s="41"/>
    </row>
    <row r="10" spans="1:8" s="17" customFormat="1" ht="31.5" customHeight="1">
      <c r="A10" s="21"/>
      <c r="B10" s="19" t="s">
        <v>8</v>
      </c>
      <c r="C10" s="20" t="s">
        <v>12</v>
      </c>
      <c r="D10" s="20" t="s">
        <v>13</v>
      </c>
      <c r="E10" s="20" t="s">
        <v>11</v>
      </c>
      <c r="F10" s="21"/>
    </row>
    <row r="11" spans="1:8" ht="33.6" customHeight="1">
      <c r="B11" s="2"/>
      <c r="C11" s="18" t="s">
        <v>18</v>
      </c>
      <c r="D11" s="3" t="s">
        <v>64</v>
      </c>
      <c r="E11" s="27">
        <v>500</v>
      </c>
    </row>
    <row r="12" spans="1:8" ht="16.8" customHeight="1">
      <c r="B12" s="2"/>
      <c r="C12" s="2" t="s">
        <v>3</v>
      </c>
      <c r="D12" s="3" t="s">
        <v>64</v>
      </c>
      <c r="E12" s="9">
        <v>550</v>
      </c>
    </row>
    <row r="13" spans="1:8" ht="16.8" customHeight="1">
      <c r="B13" s="2"/>
      <c r="C13" s="10" t="s">
        <v>7</v>
      </c>
      <c r="D13" s="3" t="s">
        <v>64</v>
      </c>
      <c r="E13" s="11">
        <v>500</v>
      </c>
    </row>
    <row r="14" spans="1:8" ht="16.8" customHeight="1">
      <c r="B14" s="2"/>
      <c r="C14" s="12" t="s">
        <v>6</v>
      </c>
      <c r="D14" s="3" t="s">
        <v>64</v>
      </c>
      <c r="E14" s="9">
        <v>449.6</v>
      </c>
    </row>
    <row r="15" spans="1:8" ht="16.8" customHeight="1">
      <c r="B15" s="2"/>
      <c r="C15" s="18" t="s">
        <v>5</v>
      </c>
      <c r="D15" s="23" t="s">
        <v>65</v>
      </c>
      <c r="E15" s="9">
        <v>664</v>
      </c>
    </row>
    <row r="16" spans="1:8" ht="15.6" customHeight="1">
      <c r="B16" s="2"/>
      <c r="C16" s="2" t="s">
        <v>39</v>
      </c>
      <c r="D16" s="31"/>
      <c r="E16" s="9">
        <v>1000</v>
      </c>
    </row>
    <row r="17" spans="2:6" ht="15" customHeight="1">
      <c r="B17" s="2"/>
      <c r="C17" s="2" t="s">
        <v>4</v>
      </c>
      <c r="D17" s="3" t="s">
        <v>64</v>
      </c>
      <c r="E17" s="9">
        <v>450</v>
      </c>
    </row>
    <row r="18" spans="2:6" ht="15" customHeight="1">
      <c r="B18" s="2"/>
      <c r="C18" s="2" t="s">
        <v>27</v>
      </c>
      <c r="D18" s="3"/>
      <c r="E18" s="9">
        <v>4000</v>
      </c>
    </row>
    <row r="19" spans="2:6" ht="15" customHeight="1">
      <c r="B19" s="2"/>
      <c r="C19" s="2" t="s">
        <v>60</v>
      </c>
      <c r="D19" s="3"/>
      <c r="E19" s="9">
        <v>795</v>
      </c>
    </row>
    <row r="20" spans="2:6" ht="15" customHeight="1">
      <c r="B20" s="2"/>
      <c r="C20" s="2" t="s">
        <v>61</v>
      </c>
      <c r="D20" s="3"/>
      <c r="E20" s="9">
        <v>1920</v>
      </c>
    </row>
    <row r="21" spans="2:6" ht="15" customHeight="1">
      <c r="B21" s="2"/>
      <c r="C21" s="2" t="s">
        <v>62</v>
      </c>
      <c r="D21" s="3"/>
      <c r="E21" s="9">
        <v>1816.19</v>
      </c>
    </row>
    <row r="22" spans="2:6">
      <c r="B22" s="4" t="s">
        <v>2</v>
      </c>
      <c r="C22" s="4"/>
      <c r="D22" s="4"/>
      <c r="E22" s="5">
        <f>SUM(E11:E21)</f>
        <v>12644.79</v>
      </c>
      <c r="F22" s="30"/>
    </row>
    <row r="23" spans="2:6">
      <c r="C23" s="14"/>
      <c r="D23" s="15"/>
      <c r="E23" s="8"/>
    </row>
  </sheetData>
  <mergeCells count="2">
    <mergeCell ref="A2:F2"/>
    <mergeCell ref="B7:C7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zoomScaleNormal="100" workbookViewId="0">
      <selection activeCell="C6" sqref="C6"/>
    </sheetView>
  </sheetViews>
  <sheetFormatPr defaultColWidth="9.109375" defaultRowHeight="15.6"/>
  <cols>
    <col min="1" max="1" width="9.109375" style="1"/>
    <col min="2" max="2" width="7" style="1" bestFit="1" customWidth="1"/>
    <col min="3" max="3" width="76.1093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63</v>
      </c>
      <c r="B2" s="51"/>
      <c r="C2" s="51"/>
      <c r="D2" s="51"/>
      <c r="E2" s="51"/>
      <c r="F2" s="51"/>
    </row>
    <row r="3" spans="1:8" ht="23.25" customHeight="1">
      <c r="A3" s="44"/>
      <c r="B3" s="44"/>
      <c r="C3" s="44" t="s">
        <v>1</v>
      </c>
      <c r="D3" s="44"/>
      <c r="E3" s="44"/>
      <c r="F3" s="44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67</v>
      </c>
      <c r="D5" s="45" t="s">
        <v>68</v>
      </c>
      <c r="E5" s="48">
        <v>8100</v>
      </c>
      <c r="F5" s="21"/>
    </row>
    <row r="6" spans="1:8" ht="16.2" customHeight="1">
      <c r="A6" s="44"/>
      <c r="B6" s="2">
        <v>2</v>
      </c>
      <c r="C6" s="42" t="s">
        <v>59</v>
      </c>
      <c r="D6" s="3"/>
      <c r="E6" s="25">
        <v>12276.65</v>
      </c>
      <c r="F6" s="44"/>
    </row>
    <row r="7" spans="1:8" ht="15" customHeight="1">
      <c r="A7" s="44"/>
      <c r="B7" s="52" t="s">
        <v>2</v>
      </c>
      <c r="C7" s="53"/>
      <c r="D7" s="4"/>
      <c r="E7" s="5">
        <f>SUM(E5:E6)</f>
        <v>20376.650000000001</v>
      </c>
      <c r="F7" s="29"/>
    </row>
    <row r="8" spans="1:8" ht="15" customHeight="1">
      <c r="A8" s="44"/>
      <c r="B8" s="44"/>
      <c r="C8" s="44"/>
      <c r="D8" s="44"/>
      <c r="E8" s="44"/>
      <c r="F8" s="44"/>
    </row>
    <row r="9" spans="1:8" ht="15" customHeight="1">
      <c r="B9" s="6"/>
      <c r="C9" s="7" t="s">
        <v>0</v>
      </c>
      <c r="D9" s="7"/>
      <c r="E9" s="8"/>
      <c r="H9" s="41"/>
    </row>
    <row r="10" spans="1:8" s="17" customFormat="1" ht="31.5" customHeight="1">
      <c r="A10" s="21"/>
      <c r="B10" s="19" t="s">
        <v>8</v>
      </c>
      <c r="C10" s="20" t="s">
        <v>12</v>
      </c>
      <c r="D10" s="20" t="s">
        <v>13</v>
      </c>
      <c r="E10" s="20" t="s">
        <v>11</v>
      </c>
      <c r="F10" s="21"/>
    </row>
    <row r="11" spans="1:8" ht="33.6" customHeight="1">
      <c r="B11" s="2"/>
      <c r="C11" s="18" t="s">
        <v>18</v>
      </c>
      <c r="D11" s="3" t="s">
        <v>66</v>
      </c>
      <c r="E11" s="27">
        <v>500</v>
      </c>
    </row>
    <row r="12" spans="1:8" ht="16.8" customHeight="1">
      <c r="B12" s="2"/>
      <c r="C12" s="2" t="s">
        <v>3</v>
      </c>
      <c r="D12" s="3" t="s">
        <v>66</v>
      </c>
      <c r="E12" s="9">
        <v>550</v>
      </c>
    </row>
    <row r="13" spans="1:8" ht="16.8" customHeight="1">
      <c r="B13" s="2"/>
      <c r="C13" s="10" t="s">
        <v>7</v>
      </c>
      <c r="D13" s="3" t="s">
        <v>66</v>
      </c>
      <c r="E13" s="11">
        <v>500</v>
      </c>
    </row>
    <row r="14" spans="1:8" ht="16.8" customHeight="1">
      <c r="B14" s="2"/>
      <c r="C14" s="12" t="s">
        <v>6</v>
      </c>
      <c r="D14" s="3" t="s">
        <v>66</v>
      </c>
      <c r="E14" s="9">
        <v>449.6</v>
      </c>
    </row>
    <row r="15" spans="1:8" ht="16.8" customHeight="1">
      <c r="B15" s="2"/>
      <c r="C15" s="18" t="s">
        <v>5</v>
      </c>
      <c r="D15" s="23" t="s">
        <v>64</v>
      </c>
      <c r="E15" s="9">
        <v>664</v>
      </c>
    </row>
    <row r="16" spans="1:8" ht="15.6" customHeight="1">
      <c r="B16" s="2"/>
      <c r="C16" s="2" t="s">
        <v>69</v>
      </c>
      <c r="D16" s="31" t="s">
        <v>70</v>
      </c>
      <c r="E16" s="9">
        <v>5200</v>
      </c>
    </row>
    <row r="17" spans="2:6" ht="15" customHeight="1">
      <c r="B17" s="2"/>
      <c r="C17" s="2" t="s">
        <v>4</v>
      </c>
      <c r="D17" s="3" t="s">
        <v>66</v>
      </c>
      <c r="E17" s="9">
        <v>450</v>
      </c>
    </row>
    <row r="18" spans="2:6" ht="15" customHeight="1">
      <c r="B18" s="2"/>
      <c r="C18" s="2" t="s">
        <v>27</v>
      </c>
      <c r="D18" s="3"/>
      <c r="E18" s="9">
        <f>1000+450</f>
        <v>1450</v>
      </c>
    </row>
    <row r="19" spans="2:6" ht="15" customHeight="1">
      <c r="B19" s="2"/>
      <c r="C19" s="2" t="s">
        <v>71</v>
      </c>
      <c r="D19" s="3"/>
      <c r="E19" s="9">
        <v>6400</v>
      </c>
    </row>
    <row r="20" spans="2:6" ht="15" customHeight="1">
      <c r="B20" s="2"/>
      <c r="C20" s="2" t="s">
        <v>72</v>
      </c>
      <c r="D20" s="3"/>
      <c r="E20" s="9">
        <v>17800</v>
      </c>
    </row>
    <row r="21" spans="2:6">
      <c r="B21" s="4" t="s">
        <v>2</v>
      </c>
      <c r="C21" s="4"/>
      <c r="D21" s="4"/>
      <c r="E21" s="5">
        <f>SUM(E11:E20)</f>
        <v>33963.599999999999</v>
      </c>
      <c r="F21" s="30"/>
    </row>
    <row r="22" spans="2:6">
      <c r="C22" s="14"/>
      <c r="D22" s="15"/>
      <c r="E22" s="8"/>
    </row>
  </sheetData>
  <mergeCells count="2">
    <mergeCell ref="A2:F2"/>
    <mergeCell ref="B7:C7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zoomScaleNormal="100" workbookViewId="0">
      <selection activeCell="B7" sqref="B7:C7"/>
    </sheetView>
  </sheetViews>
  <sheetFormatPr defaultColWidth="9.109375" defaultRowHeight="15.6"/>
  <cols>
    <col min="1" max="1" width="9.109375" style="1"/>
    <col min="2" max="2" width="7" style="1" bestFit="1" customWidth="1"/>
    <col min="3" max="3" width="76.1093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73</v>
      </c>
      <c r="B2" s="51"/>
      <c r="C2" s="51"/>
      <c r="D2" s="51"/>
      <c r="E2" s="51"/>
      <c r="F2" s="51"/>
    </row>
    <row r="3" spans="1:8" ht="23.25" customHeight="1">
      <c r="A3" s="44"/>
      <c r="B3" s="44"/>
      <c r="C3" s="44" t="s">
        <v>1</v>
      </c>
      <c r="D3" s="44"/>
      <c r="E3" s="44"/>
      <c r="F3" s="44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67</v>
      </c>
      <c r="D5" s="45" t="s">
        <v>68</v>
      </c>
      <c r="E5" s="48">
        <v>8100</v>
      </c>
      <c r="F5" s="21"/>
    </row>
    <row r="6" spans="1:8" ht="16.2" customHeight="1">
      <c r="A6" s="44"/>
      <c r="B6" s="2">
        <v>2</v>
      </c>
      <c r="C6" s="42" t="s">
        <v>59</v>
      </c>
      <c r="D6" s="3"/>
      <c r="E6" s="25">
        <v>12276.65</v>
      </c>
      <c r="F6" s="44"/>
    </row>
    <row r="7" spans="1:8" ht="15" customHeight="1">
      <c r="A7" s="44"/>
      <c r="B7" s="52" t="s">
        <v>2</v>
      </c>
      <c r="C7" s="53"/>
      <c r="D7" s="4"/>
      <c r="E7" s="5">
        <f>SUM(E5:E6)</f>
        <v>20376.650000000001</v>
      </c>
      <c r="F7" s="29"/>
    </row>
    <row r="8" spans="1:8" ht="15" customHeight="1">
      <c r="A8" s="44"/>
      <c r="B8" s="44"/>
      <c r="C8" s="44"/>
      <c r="D8" s="44"/>
      <c r="E8" s="44"/>
      <c r="F8" s="44"/>
    </row>
    <row r="9" spans="1:8" ht="15" customHeight="1">
      <c r="B9" s="6"/>
      <c r="C9" s="7" t="s">
        <v>0</v>
      </c>
      <c r="D9" s="7"/>
      <c r="E9" s="8"/>
      <c r="H9" s="41"/>
    </row>
    <row r="10" spans="1:8" s="17" customFormat="1" ht="31.5" customHeight="1">
      <c r="A10" s="21"/>
      <c r="B10" s="19" t="s">
        <v>8</v>
      </c>
      <c r="C10" s="20" t="s">
        <v>12</v>
      </c>
      <c r="D10" s="20" t="s">
        <v>13</v>
      </c>
      <c r="E10" s="20" t="s">
        <v>11</v>
      </c>
      <c r="F10" s="21"/>
    </row>
    <row r="11" spans="1:8" ht="33.6" customHeight="1">
      <c r="B11" s="2"/>
      <c r="C11" s="18" t="s">
        <v>18</v>
      </c>
      <c r="D11" s="3" t="s">
        <v>78</v>
      </c>
      <c r="E11" s="27">
        <v>500</v>
      </c>
    </row>
    <row r="12" spans="1:8" ht="16.8" customHeight="1">
      <c r="B12" s="2"/>
      <c r="C12" s="2" t="s">
        <v>3</v>
      </c>
      <c r="D12" s="3" t="s">
        <v>78</v>
      </c>
      <c r="E12" s="9">
        <v>550</v>
      </c>
    </row>
    <row r="13" spans="1:8" ht="16.8" customHeight="1">
      <c r="B13" s="2"/>
      <c r="C13" s="10" t="s">
        <v>7</v>
      </c>
      <c r="D13" s="3" t="s">
        <v>78</v>
      </c>
      <c r="E13" s="11">
        <v>500</v>
      </c>
    </row>
    <row r="14" spans="1:8" ht="16.8" customHeight="1">
      <c r="B14" s="2"/>
      <c r="C14" s="12" t="s">
        <v>6</v>
      </c>
      <c r="D14" s="3" t="s">
        <v>78</v>
      </c>
      <c r="E14" s="9">
        <v>449.6</v>
      </c>
    </row>
    <row r="15" spans="1:8" ht="16.8" customHeight="1">
      <c r="B15" s="2"/>
      <c r="C15" s="18" t="s">
        <v>5</v>
      </c>
      <c r="D15" s="23" t="s">
        <v>66</v>
      </c>
      <c r="E15" s="9">
        <v>664</v>
      </c>
    </row>
    <row r="16" spans="1:8" ht="15.6" customHeight="1">
      <c r="B16" s="2"/>
      <c r="C16" s="2" t="s">
        <v>76</v>
      </c>
      <c r="D16" s="31" t="s">
        <v>77</v>
      </c>
      <c r="E16" s="9">
        <v>2500</v>
      </c>
    </row>
    <row r="17" spans="2:6" ht="15" customHeight="1">
      <c r="B17" s="2"/>
      <c r="C17" s="2" t="s">
        <v>4</v>
      </c>
      <c r="D17" s="3" t="s">
        <v>78</v>
      </c>
      <c r="E17" s="9">
        <v>450</v>
      </c>
    </row>
    <row r="18" spans="2:6" ht="15" customHeight="1">
      <c r="B18" s="2"/>
      <c r="C18" s="2" t="s">
        <v>27</v>
      </c>
      <c r="D18" s="3"/>
      <c r="E18" s="9">
        <v>220</v>
      </c>
    </row>
    <row r="19" spans="2:6" ht="15" customHeight="1">
      <c r="B19" s="2"/>
      <c r="C19" s="2" t="s">
        <v>75</v>
      </c>
      <c r="D19" s="3"/>
      <c r="E19" s="9">
        <v>387.02</v>
      </c>
    </row>
    <row r="20" spans="2:6" ht="15" customHeight="1">
      <c r="B20" s="2"/>
      <c r="C20" s="2" t="s">
        <v>74</v>
      </c>
      <c r="D20" s="3"/>
      <c r="E20" s="9">
        <v>1338.7</v>
      </c>
    </row>
    <row r="21" spans="2:6">
      <c r="B21" s="4" t="s">
        <v>2</v>
      </c>
      <c r="C21" s="4"/>
      <c r="D21" s="4"/>
      <c r="E21" s="5">
        <f>SUM(E11:E20)</f>
        <v>7559.3200000000006</v>
      </c>
      <c r="F21" s="30"/>
    </row>
    <row r="22" spans="2:6">
      <c r="C22" s="14"/>
      <c r="D22" s="15"/>
      <c r="E22" s="8"/>
    </row>
  </sheetData>
  <mergeCells count="2">
    <mergeCell ref="A2:F2"/>
    <mergeCell ref="B7:C7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opLeftCell="A4" zoomScaleNormal="100" workbookViewId="0">
      <selection activeCell="E20" sqref="E20"/>
    </sheetView>
  </sheetViews>
  <sheetFormatPr defaultColWidth="9.109375" defaultRowHeight="15.6"/>
  <cols>
    <col min="1" max="1" width="9.109375" style="1"/>
    <col min="2" max="2" width="7" style="1" bestFit="1" customWidth="1"/>
    <col min="3" max="3" width="76.1093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79</v>
      </c>
      <c r="B2" s="51"/>
      <c r="C2" s="51"/>
      <c r="D2" s="51"/>
      <c r="E2" s="51"/>
      <c r="F2" s="51"/>
    </row>
    <row r="3" spans="1:8" ht="23.25" customHeight="1">
      <c r="A3" s="47"/>
      <c r="B3" s="47"/>
      <c r="C3" s="47" t="s">
        <v>1</v>
      </c>
      <c r="D3" s="47"/>
      <c r="E3" s="47"/>
      <c r="F3" s="47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81</v>
      </c>
      <c r="D5" s="45" t="s">
        <v>28</v>
      </c>
      <c r="E5" s="48">
        <v>850</v>
      </c>
      <c r="F5" s="21"/>
    </row>
    <row r="6" spans="1:8" ht="16.2" customHeight="1">
      <c r="A6" s="47"/>
      <c r="B6" s="2">
        <v>2</v>
      </c>
      <c r="C6" s="42" t="s">
        <v>82</v>
      </c>
      <c r="D6" s="3" t="s">
        <v>83</v>
      </c>
      <c r="E6" s="25">
        <v>19800</v>
      </c>
      <c r="F6" s="47"/>
    </row>
    <row r="7" spans="1:8" ht="16.2" customHeight="1">
      <c r="A7" s="47"/>
      <c r="B7" s="2">
        <v>3</v>
      </c>
      <c r="C7" s="42" t="s">
        <v>59</v>
      </c>
      <c r="D7" s="3"/>
      <c r="E7" s="25">
        <v>1300</v>
      </c>
      <c r="F7" s="47"/>
    </row>
    <row r="8" spans="1:8" ht="16.2" customHeight="1">
      <c r="A8" s="47"/>
      <c r="B8" s="50">
        <v>4</v>
      </c>
      <c r="C8" s="42" t="s">
        <v>43</v>
      </c>
      <c r="D8" s="3" t="s">
        <v>85</v>
      </c>
      <c r="E8" s="25">
        <v>1000</v>
      </c>
      <c r="F8" s="47"/>
    </row>
    <row r="9" spans="1:8" ht="15" customHeight="1">
      <c r="A9" s="47"/>
      <c r="B9" s="52" t="s">
        <v>2</v>
      </c>
      <c r="C9" s="53"/>
      <c r="D9" s="4"/>
      <c r="E9" s="5">
        <f>SUM(E5:E8)</f>
        <v>22950</v>
      </c>
      <c r="F9" s="29"/>
    </row>
    <row r="10" spans="1:8" ht="15" customHeight="1">
      <c r="A10" s="47"/>
      <c r="B10" s="47"/>
      <c r="C10" s="47"/>
      <c r="D10" s="47"/>
      <c r="E10" s="47"/>
      <c r="F10" s="47"/>
    </row>
    <row r="11" spans="1:8" ht="15" customHeight="1">
      <c r="B11" s="6"/>
      <c r="C11" s="7" t="s">
        <v>0</v>
      </c>
      <c r="D11" s="7"/>
      <c r="E11" s="8"/>
      <c r="H11" s="41"/>
    </row>
    <row r="12" spans="1:8" s="17" customFormat="1" ht="31.5" customHeight="1">
      <c r="A12" s="21"/>
      <c r="B12" s="19" t="s">
        <v>8</v>
      </c>
      <c r="C12" s="20" t="s">
        <v>12</v>
      </c>
      <c r="D12" s="20" t="s">
        <v>13</v>
      </c>
      <c r="E12" s="20" t="s">
        <v>11</v>
      </c>
      <c r="F12" s="21"/>
    </row>
    <row r="13" spans="1:8" ht="33.6" customHeight="1">
      <c r="B13" s="2"/>
      <c r="C13" s="18" t="s">
        <v>18</v>
      </c>
      <c r="D13" s="3" t="s">
        <v>84</v>
      </c>
      <c r="E13" s="27">
        <v>500</v>
      </c>
    </row>
    <row r="14" spans="1:8" ht="16.8" customHeight="1">
      <c r="B14" s="2"/>
      <c r="C14" s="2" t="s">
        <v>3</v>
      </c>
      <c r="D14" s="3" t="s">
        <v>84</v>
      </c>
      <c r="E14" s="9">
        <v>550</v>
      </c>
    </row>
    <row r="15" spans="1:8" ht="16.8" customHeight="1">
      <c r="B15" s="2"/>
      <c r="C15" s="10" t="s">
        <v>7</v>
      </c>
      <c r="D15" s="3" t="s">
        <v>84</v>
      </c>
      <c r="E15" s="11">
        <v>500</v>
      </c>
    </row>
    <row r="16" spans="1:8" ht="16.8" customHeight="1">
      <c r="B16" s="2"/>
      <c r="C16" s="12" t="s">
        <v>6</v>
      </c>
      <c r="D16" s="3" t="s">
        <v>84</v>
      </c>
      <c r="E16" s="9">
        <v>449.6</v>
      </c>
    </row>
    <row r="17" spans="2:6" ht="16.8" customHeight="1">
      <c r="B17" s="2"/>
      <c r="C17" s="18" t="s">
        <v>5</v>
      </c>
      <c r="D17" s="23" t="s">
        <v>78</v>
      </c>
      <c r="E17" s="9">
        <v>664</v>
      </c>
    </row>
    <row r="18" spans="2:6" ht="15" customHeight="1">
      <c r="B18" s="2"/>
      <c r="C18" s="2" t="s">
        <v>4</v>
      </c>
      <c r="D18" s="3" t="s">
        <v>78</v>
      </c>
      <c r="E18" s="9">
        <v>450</v>
      </c>
    </row>
    <row r="19" spans="2:6" ht="15" customHeight="1">
      <c r="B19" s="2"/>
      <c r="C19" s="2" t="s">
        <v>27</v>
      </c>
      <c r="D19" s="3"/>
      <c r="E19" s="9">
        <f>200+4220</f>
        <v>4420</v>
      </c>
    </row>
    <row r="20" spans="2:6">
      <c r="B20" s="4" t="s">
        <v>2</v>
      </c>
      <c r="C20" s="4"/>
      <c r="D20" s="4"/>
      <c r="E20" s="5">
        <f>SUM(E13:E19)</f>
        <v>7533.6</v>
      </c>
      <c r="F20" s="30"/>
    </row>
    <row r="21" spans="2:6">
      <c r="C21" s="14"/>
      <c r="D21" s="15"/>
      <c r="E21" s="8"/>
    </row>
  </sheetData>
  <mergeCells count="2">
    <mergeCell ref="A2:F2"/>
    <mergeCell ref="B9:C9"/>
  </mergeCells>
  <pageMargins left="0.25" right="0.25" top="0.75" bottom="0.75" header="0.3" footer="0.3"/>
  <pageSetup paperSize="9" fitToWidth="0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topLeftCell="A4" zoomScaleNormal="100" workbookViewId="0">
      <selection activeCell="C6" sqref="C6"/>
    </sheetView>
  </sheetViews>
  <sheetFormatPr defaultColWidth="9.109375" defaultRowHeight="15.6"/>
  <cols>
    <col min="1" max="1" width="9.109375" style="1"/>
    <col min="2" max="2" width="7" style="1" bestFit="1" customWidth="1"/>
    <col min="3" max="3" width="76.109375" style="1" customWidth="1"/>
    <col min="4" max="4" width="15.33203125" style="16" customWidth="1"/>
    <col min="5" max="5" width="11.5546875" style="1" customWidth="1"/>
    <col min="6" max="6" width="9.33203125" style="1" bestFit="1" customWidth="1"/>
    <col min="7" max="16384" width="9.109375" style="1"/>
  </cols>
  <sheetData>
    <row r="2" spans="1:8" ht="33.75" customHeight="1">
      <c r="A2" s="51" t="s">
        <v>80</v>
      </c>
      <c r="B2" s="51"/>
      <c r="C2" s="51"/>
      <c r="D2" s="51"/>
      <c r="E2" s="51"/>
      <c r="F2" s="51"/>
    </row>
    <row r="3" spans="1:8" ht="23.25" customHeight="1">
      <c r="A3" s="47"/>
      <c r="B3" s="47"/>
      <c r="C3" s="47" t="s">
        <v>1</v>
      </c>
      <c r="D3" s="47"/>
      <c r="E3" s="47"/>
      <c r="F3" s="47"/>
    </row>
    <row r="4" spans="1:8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8" s="17" customFormat="1" ht="17.399999999999999" customHeight="1">
      <c r="A5" s="21"/>
      <c r="B5" s="2">
        <v>1</v>
      </c>
      <c r="C5" s="24" t="s">
        <v>86</v>
      </c>
      <c r="D5" s="45"/>
      <c r="E5" s="48">
        <v>5365</v>
      </c>
      <c r="F5" s="21"/>
    </row>
    <row r="6" spans="1:8" ht="16.2" customHeight="1">
      <c r="A6" s="47"/>
      <c r="B6" s="2">
        <v>2</v>
      </c>
      <c r="C6" s="42" t="s">
        <v>82</v>
      </c>
      <c r="D6" s="3" t="s">
        <v>83</v>
      </c>
      <c r="E6" s="25">
        <v>19800</v>
      </c>
      <c r="F6" s="47"/>
    </row>
    <row r="7" spans="1:8" ht="16.2" customHeight="1">
      <c r="A7" s="49"/>
      <c r="B7" s="2">
        <v>3</v>
      </c>
      <c r="C7" s="42" t="s">
        <v>90</v>
      </c>
      <c r="D7" s="3"/>
      <c r="E7" s="25">
        <v>3450</v>
      </c>
      <c r="F7" s="49"/>
    </row>
    <row r="8" spans="1:8" ht="15" customHeight="1">
      <c r="A8" s="47"/>
      <c r="B8" s="52" t="s">
        <v>2</v>
      </c>
      <c r="C8" s="53"/>
      <c r="D8" s="4"/>
      <c r="E8" s="5">
        <f>SUM(E5:E7)</f>
        <v>28615</v>
      </c>
      <c r="F8" s="29"/>
    </row>
    <row r="9" spans="1:8" ht="15" customHeight="1">
      <c r="A9" s="47"/>
      <c r="B9" s="47"/>
      <c r="C9" s="47"/>
      <c r="D9" s="47"/>
      <c r="E9" s="47"/>
      <c r="F9" s="47"/>
    </row>
    <row r="10" spans="1:8" ht="15" customHeight="1">
      <c r="B10" s="6"/>
      <c r="C10" s="7" t="s">
        <v>0</v>
      </c>
      <c r="D10" s="7"/>
      <c r="E10" s="8"/>
      <c r="H10" s="41"/>
    </row>
    <row r="11" spans="1:8" s="17" customFormat="1" ht="31.5" customHeight="1">
      <c r="A11" s="21"/>
      <c r="B11" s="19" t="s">
        <v>8</v>
      </c>
      <c r="C11" s="20" t="s">
        <v>12</v>
      </c>
      <c r="D11" s="20" t="s">
        <v>13</v>
      </c>
      <c r="E11" s="20" t="s">
        <v>11</v>
      </c>
      <c r="F11" s="21"/>
    </row>
    <row r="12" spans="1:8" ht="33.6" customHeight="1">
      <c r="B12" s="2">
        <v>1</v>
      </c>
      <c r="C12" s="18" t="s">
        <v>18</v>
      </c>
      <c r="D12" s="3" t="s">
        <v>88</v>
      </c>
      <c r="E12" s="27">
        <v>500</v>
      </c>
    </row>
    <row r="13" spans="1:8" ht="16.8" customHeight="1">
      <c r="B13" s="2">
        <v>2</v>
      </c>
      <c r="C13" s="2" t="s">
        <v>3</v>
      </c>
      <c r="D13" s="3" t="s">
        <v>88</v>
      </c>
      <c r="E13" s="9">
        <v>550</v>
      </c>
    </row>
    <row r="14" spans="1:8" ht="16.8" customHeight="1">
      <c r="B14" s="2">
        <v>3</v>
      </c>
      <c r="C14" s="10" t="s">
        <v>7</v>
      </c>
      <c r="D14" s="3" t="s">
        <v>88</v>
      </c>
      <c r="E14" s="11">
        <v>500</v>
      </c>
    </row>
    <row r="15" spans="1:8" ht="16.8" customHeight="1">
      <c r="B15" s="2">
        <v>4</v>
      </c>
      <c r="C15" s="12" t="s">
        <v>6</v>
      </c>
      <c r="D15" s="3" t="s">
        <v>88</v>
      </c>
      <c r="E15" s="9">
        <v>360.8</v>
      </c>
    </row>
    <row r="16" spans="1:8" ht="16.8" customHeight="1">
      <c r="B16" s="2">
        <v>5</v>
      </c>
      <c r="C16" s="18" t="s">
        <v>5</v>
      </c>
      <c r="D16" s="23" t="s">
        <v>84</v>
      </c>
      <c r="E16" s="9">
        <v>664</v>
      </c>
    </row>
    <row r="17" spans="2:6" ht="15.6" customHeight="1">
      <c r="B17" s="2">
        <v>6</v>
      </c>
      <c r="C17" s="2" t="s">
        <v>92</v>
      </c>
      <c r="D17" s="31" t="s">
        <v>87</v>
      </c>
      <c r="E17" s="9">
        <v>2900</v>
      </c>
    </row>
    <row r="18" spans="2:6" ht="15" customHeight="1">
      <c r="B18" s="2">
        <v>7</v>
      </c>
      <c r="C18" s="2" t="s">
        <v>4</v>
      </c>
      <c r="D18" s="3" t="s">
        <v>88</v>
      </c>
      <c r="E18" s="9">
        <v>450</v>
      </c>
    </row>
    <row r="19" spans="2:6" ht="15" customHeight="1">
      <c r="B19" s="2">
        <v>8</v>
      </c>
      <c r="C19" s="2" t="s">
        <v>91</v>
      </c>
      <c r="D19" s="3"/>
      <c r="E19" s="9">
        <v>675</v>
      </c>
    </row>
    <row r="20" spans="2:6" ht="15" customHeight="1">
      <c r="B20" s="2">
        <v>9</v>
      </c>
      <c r="C20" s="2" t="s">
        <v>93</v>
      </c>
      <c r="D20" s="3"/>
      <c r="E20" s="9">
        <v>250</v>
      </c>
    </row>
    <row r="21" spans="2:6">
      <c r="B21" s="4" t="s">
        <v>2</v>
      </c>
      <c r="C21" s="4"/>
      <c r="D21" s="4"/>
      <c r="E21" s="5">
        <f>SUM(E12:E20)</f>
        <v>6849.8</v>
      </c>
      <c r="F21" s="30"/>
    </row>
    <row r="22" spans="2:6">
      <c r="C22" s="14"/>
      <c r="D22" s="15"/>
      <c r="E22" s="8"/>
    </row>
  </sheetData>
  <mergeCells count="2">
    <mergeCell ref="A2:F2"/>
    <mergeCell ref="B8:C8"/>
  </mergeCells>
  <pageMargins left="0.25" right="0.25" top="0.75" bottom="0.75" header="0.3" footer="0.3"/>
  <pageSetup paperSize="9" fitToWidth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2023-12-29T10:00:03Z</dcterms:modified>
</cp:coreProperties>
</file>